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5" yWindow="0" windowWidth="19485" windowHeight="35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B3" i="2"/>
  <c r="B4"/>
  <c r="B6"/>
  <c r="B5"/>
  <c r="B7"/>
  <c r="B9"/>
  <c r="B8"/>
  <c r="B10"/>
  <c r="B2"/>
  <c r="R3"/>
  <c r="R4"/>
  <c r="R5"/>
  <c r="R6"/>
  <c r="R7"/>
  <c r="R8"/>
  <c r="R9"/>
  <c r="R10"/>
  <c r="R2"/>
  <c r="Q10"/>
  <c r="Q3"/>
  <c r="Q4"/>
  <c r="Q5"/>
  <c r="Q6"/>
  <c r="Q7"/>
  <c r="Q8"/>
  <c r="Q9"/>
  <c r="Q2"/>
  <c r="P3" l="1"/>
  <c r="N3" s="1"/>
  <c r="O3" s="1"/>
  <c r="P4"/>
  <c r="N4" s="1"/>
  <c r="P5"/>
  <c r="N5" s="1"/>
  <c r="P6"/>
  <c r="P7"/>
  <c r="N7" s="1"/>
  <c r="O7" s="1"/>
  <c r="P8"/>
  <c r="P9"/>
  <c r="N9" s="1"/>
  <c r="P10"/>
  <c r="P11"/>
  <c r="N11" s="1"/>
  <c r="P2"/>
  <c r="N2" s="1"/>
  <c r="O2" s="1"/>
  <c r="N10" l="1"/>
  <c r="O10" s="1"/>
  <c r="N6"/>
  <c r="O6" s="1"/>
  <c r="O5"/>
  <c r="O11"/>
  <c r="O9"/>
  <c r="O4"/>
  <c r="N8"/>
  <c r="O8" s="1"/>
</calcChain>
</file>

<file path=xl/sharedStrings.xml><?xml version="1.0" encoding="utf-8"?>
<sst xmlns="http://schemas.openxmlformats.org/spreadsheetml/2006/main" count="27" uniqueCount="27">
  <si>
    <t>DUPLAS</t>
  </si>
  <si>
    <t>TOTAL</t>
  </si>
  <si>
    <t>PAULINHA &amp; TUBISKA</t>
  </si>
  <si>
    <t>CLAS.</t>
  </si>
  <si>
    <t>ROBERTINHO &amp; THIAGO</t>
  </si>
  <si>
    <t>CLAUDIO &amp; GUILHERME</t>
  </si>
  <si>
    <t>AMILCAR &amp; CAMARGO</t>
  </si>
  <si>
    <t>ISABELLA &amp; L. ANTONIO</t>
  </si>
  <si>
    <t>BERNARDO &amp; J BARBOSA</t>
  </si>
  <si>
    <t>VERA S &amp; PAULO COSTA</t>
  </si>
  <si>
    <t>ndesc</t>
  </si>
  <si>
    <t>rep</t>
  </si>
  <si>
    <t>maiordesc</t>
  </si>
  <si>
    <t>25-set</t>
  </si>
  <si>
    <t>2-out</t>
  </si>
  <si>
    <t>9-out</t>
  </si>
  <si>
    <t>16-out</t>
  </si>
  <si>
    <t>23-out</t>
  </si>
  <si>
    <t>30-out</t>
  </si>
  <si>
    <t>6-nov</t>
  </si>
  <si>
    <t>13-nov</t>
  </si>
  <si>
    <t>Torneios jogados</t>
  </si>
  <si>
    <t>Torneios descartados</t>
  </si>
  <si>
    <t>ARNALDO &amp; LIA</t>
  </si>
  <si>
    <t>4-dez</t>
  </si>
  <si>
    <t>27-nov</t>
  </si>
  <si>
    <t xml:space="preserve">FERNANDO T &amp; EDUARDO </t>
  </si>
</sst>
</file>

<file path=xl/styles.xml><?xml version="1.0" encoding="utf-8"?>
<styleSheet xmlns="http://schemas.openxmlformats.org/spreadsheetml/2006/main">
  <numFmts count="1">
    <numFmt numFmtId="164" formatCode="[$-416]d\-mmm;@"/>
  </numFmts>
  <fonts count="4">
    <font>
      <sz val="10"/>
      <name val="Arial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 vertical="center"/>
    </xf>
    <xf numFmtId="2" fontId="0" fillId="0" borderId="0" xfId="0" applyNumberForma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1" fontId="0" fillId="0" borderId="4" xfId="0" applyNumberForma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5">
    <dxf>
      <alignment horizontal="center" vertical="center" textRotation="0" wrapText="0" indent="0" relativeIndent="255" justifyLastLine="0" shrinkToFit="0" readingOrder="0"/>
      <protection locked="0" hidden="0"/>
    </dxf>
    <dxf>
      <alignment horizontal="center" vertical="center" textRotation="0" wrapText="0" indent="0" relativeIndent="255" justifyLastLine="0" shrinkToFit="0" readingOrder="0"/>
      <protection locked="0" hidden="0"/>
    </dxf>
    <dxf>
      <alignment horizontal="center" vertical="center" textRotation="0" wrapText="0" indent="0" relativeIndent="255" justifyLastLine="0" shrinkToFit="0" readingOrder="0"/>
      <protection locked="0" hidden="0"/>
    </dxf>
    <dxf>
      <alignment horizontal="center" vertical="center" textRotation="0" wrapText="0" indent="0" relativeIndent="255" justifyLastLine="0" shrinkToFit="0" readingOrder="0"/>
      <protection locked="0" hidden="0"/>
    </dxf>
    <dxf>
      <alignment horizontal="center" vertical="center" textRotation="0" wrapText="0" indent="0" relativeIndent="255" justifyLastLine="0" shrinkToFit="0" readingOrder="0"/>
      <protection locked="0" hidden="0"/>
    </dxf>
    <dxf>
      <alignment horizontal="center" vertical="center" textRotation="0" wrapText="0" indent="0" relativeIndent="255" justifyLastLine="0" shrinkToFit="0" readingOrder="0"/>
      <protection locked="0" hidden="0"/>
    </dxf>
    <dxf>
      <alignment horizontal="center" vertical="center" textRotation="0" wrapText="0" indent="0" relativeIndent="255" justifyLastLine="0" shrinkToFit="0" readingOrder="0"/>
      <protection locked="0" hidden="0"/>
    </dxf>
    <dxf>
      <alignment horizontal="center" vertical="center" textRotation="0" wrapText="0" indent="0" relativeIndent="255" justifyLastLine="0" shrinkToFit="0" readingOrder="0"/>
      <protection locked="0" hidden="0"/>
    </dxf>
    <dxf>
      <numFmt numFmtId="2" formatCode="0.00"/>
      <alignment horizontal="center" vertical="center" textRotation="0" wrapText="0" indent="0" relativeIndent="255" justifyLastLine="0" shrinkToFit="0" readingOrder="0"/>
      <protection locked="0" hidden="0"/>
    </dxf>
    <dxf>
      <numFmt numFmtId="2" formatCode="0.00"/>
      <alignment horizontal="center" vertical="center" textRotation="0" wrapText="0" indent="0" relativeIndent="255" justifyLastLine="0" shrinkToFit="0" readingOrder="0"/>
      <protection locked="0" hidden="0"/>
    </dxf>
    <dxf>
      <font>
        <b/>
        <sz val="11"/>
      </font>
      <numFmt numFmtId="2" formatCode="0.00"/>
      <alignment horizontal="left" vertical="center" textRotation="0" wrapText="0" indent="0" relativeIndent="255" justifyLastLine="0" shrinkToFit="0" readingOrder="0"/>
      <protection locked="0" hidden="0"/>
    </dxf>
    <dxf>
      <alignment horizontal="left" vertical="center" textRotation="0" wrapText="0" indent="0" relativeIndent="255" justifyLastLine="0" shrinkToFit="0" readingOrder="0"/>
      <protection locked="0" hidden="0"/>
    </dxf>
    <dxf>
      <alignment horizontal="left" vertical="center" textRotation="0" wrapText="0" indent="0" relativeIndent="255" justifyLastLine="0" shrinkToFit="0" readingOrder="0"/>
      <protection locked="0" hidden="0"/>
    </dxf>
    <dxf>
      <alignment horizontal="left" vertical="center" textRotation="0" wrapText="0" indent="0" relativeIndent="255" justifyLastLine="0" shrinkToFit="0" readingOrder="0"/>
      <protection locked="0" hidden="0"/>
    </dxf>
    <dxf>
      <alignment horizontal="left" vertical="center" textRotation="0" wrapText="0" indent="0" relativeIndent="255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M10" totalsRowShown="0" headerRowDxfId="14" dataDxfId="13">
  <sortState ref="A2:M10">
    <sortCondition descending="1" ref="B2:B10"/>
  </sortState>
  <tableColumns count="13">
    <tableColumn id="1" name="CLAS." dataDxfId="12">
      <calculatedColumnFormula>RANK(B2,$B$2:$B$10)</calculatedColumnFormula>
    </tableColumn>
    <tableColumn id="13" name="TOTAL" dataDxfId="11">
      <calculatedColumnFormula>SUMIFS(D2:M2,D2:M2,"&lt;&gt;",D2:M2,"&gt;"&amp;SMALL(D2:M2,2))</calculatedColumnFormula>
    </tableColumn>
    <tableColumn id="2" name="DUPLAS" dataDxfId="10"/>
    <tableColumn id="3" name="25-set" dataDxfId="9"/>
    <tableColumn id="4" name="2-out" dataDxfId="8"/>
    <tableColumn id="5" name="9-out" dataDxfId="7"/>
    <tableColumn id="6" name="16-out" dataDxfId="6"/>
    <tableColumn id="7" name="23-out" dataDxfId="5"/>
    <tableColumn id="8" name="30-out" dataDxfId="4"/>
    <tableColumn id="9" name="6-nov" dataDxfId="3"/>
    <tableColumn id="10" name="13-nov" dataDxfId="2"/>
    <tableColumn id="11" name="27-nov" dataDxfId="1"/>
    <tableColumn id="12" name="4-dez" dataDxfId="0"/>
  </tableColumns>
  <tableStyleInfo name="TableStyleLight9" showFirstColumn="1" showLastColumn="0" showRowStripes="1" showColumnStripes="1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>
      <selection activeCell="O17" sqref="O17"/>
    </sheetView>
  </sheetViews>
  <sheetFormatPr defaultRowHeight="20.25" customHeight="1"/>
  <cols>
    <col min="1" max="1" width="6.5703125" style="4" bestFit="1" customWidth="1"/>
    <col min="2" max="2" width="9.140625" style="16"/>
    <col min="3" max="3" width="25.5703125" style="4" bestFit="1" customWidth="1"/>
    <col min="4" max="11" width="8.42578125" style="4" customWidth="1"/>
    <col min="12" max="12" width="8.7109375" style="4" customWidth="1"/>
    <col min="13" max="13" width="8.42578125" style="4" customWidth="1"/>
    <col min="14" max="14" width="10.28515625" style="4" customWidth="1"/>
    <col min="15" max="15" width="8.42578125" style="15" customWidth="1"/>
    <col min="16" max="16" width="9" style="4" customWidth="1"/>
    <col min="17" max="17" width="9.140625" style="4"/>
    <col min="18" max="18" width="9.28515625" style="4" customWidth="1"/>
    <col min="19" max="19" width="26.28515625" style="4" customWidth="1"/>
    <col min="20" max="20" width="9.140625" style="4"/>
    <col min="21" max="30" width="7.42578125" style="4" customWidth="1"/>
    <col min="31" max="16384" width="9.140625" style="4"/>
  </cols>
  <sheetData>
    <row r="1" spans="1:28" ht="20.25" customHeight="1">
      <c r="A1" s="1" t="s">
        <v>3</v>
      </c>
      <c r="B1" s="1" t="s">
        <v>1</v>
      </c>
      <c r="C1" s="1" t="s">
        <v>0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25</v>
      </c>
      <c r="M1" s="3" t="s">
        <v>24</v>
      </c>
      <c r="N1" s="4" t="s">
        <v>12</v>
      </c>
      <c r="O1" s="4" t="s">
        <v>11</v>
      </c>
      <c r="P1" s="5" t="s">
        <v>10</v>
      </c>
    </row>
    <row r="2" spans="1:28" ht="20.25" customHeight="1">
      <c r="A2" s="1">
        <v>1</v>
      </c>
      <c r="B2" s="6">
        <f t="shared" ref="B2:B10" si="0">SUMIFS(D2:M2,D2:M2,"&lt;&gt;",D2:M2,"&gt;"&amp;SMALL(D2:M2,2))</f>
        <v>9.3800000000000008</v>
      </c>
      <c r="C2" s="1" t="s">
        <v>2</v>
      </c>
      <c r="D2" s="7">
        <v>-2.54</v>
      </c>
      <c r="E2" s="7">
        <v>0.85</v>
      </c>
      <c r="F2" s="7">
        <v>1.98</v>
      </c>
      <c r="G2" s="7">
        <v>1.57</v>
      </c>
      <c r="H2" s="7">
        <v>1.7</v>
      </c>
      <c r="I2" s="7">
        <v>0.55000000000000004</v>
      </c>
      <c r="J2" s="7">
        <v>1.1499999999999999</v>
      </c>
      <c r="K2" s="7">
        <v>1.58</v>
      </c>
      <c r="L2" s="7">
        <v>0.32</v>
      </c>
      <c r="M2" s="7"/>
      <c r="N2" s="4">
        <f t="shared" ref="N2:N6" si="1">IFERROR(SMALL(D2:M2,P2),-100)</f>
        <v>0.32</v>
      </c>
      <c r="O2" s="4">
        <f t="shared" ref="O2:O11" si="2">COUNTIF(D2:M2,"="&amp;N2)</f>
        <v>1</v>
      </c>
      <c r="P2" s="8">
        <f>10-COUNTBLANK(Tabela1[[#This Row],[25-set]:[4-dez]])-($D$12-$D$13)</f>
        <v>2</v>
      </c>
      <c r="Q2" s="4">
        <f>SUMIFS(D2:M2,D2:M2,"&lt;&gt;",D2:M2,"&gt;"&amp;SMALL(D2:M2,2))</f>
        <v>9.3800000000000008</v>
      </c>
      <c r="R2" s="9">
        <f>SUM(D2:M2)-SMALL(D2:M2,1)-SMALL(D2:M2,2)</f>
        <v>9.379999999999999</v>
      </c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0.25" customHeight="1">
      <c r="A3" s="1">
        <v>2</v>
      </c>
      <c r="B3" s="6">
        <f t="shared" si="0"/>
        <v>8.98</v>
      </c>
      <c r="C3" s="1" t="s">
        <v>5</v>
      </c>
      <c r="D3" s="7">
        <v>1.85</v>
      </c>
      <c r="E3" s="7">
        <v>1.1599999999999999</v>
      </c>
      <c r="F3" s="7">
        <v>1.99</v>
      </c>
      <c r="G3" s="7">
        <v>1.04</v>
      </c>
      <c r="H3" s="7">
        <v>1.7</v>
      </c>
      <c r="I3" s="7">
        <v>-0.33</v>
      </c>
      <c r="J3" s="7">
        <v>-0.71</v>
      </c>
      <c r="K3" s="7"/>
      <c r="L3" s="7">
        <v>1.24</v>
      </c>
      <c r="M3" s="7"/>
      <c r="N3" s="4">
        <f t="shared" si="1"/>
        <v>-0.71</v>
      </c>
      <c r="O3" s="4">
        <f t="shared" si="2"/>
        <v>1</v>
      </c>
      <c r="P3" s="8">
        <f>10-COUNTBLANK(Tabela1[[#This Row],[25-set]:[4-dez]])-($D$12-$D$13)</f>
        <v>1</v>
      </c>
      <c r="Q3" s="4">
        <f t="shared" ref="Q3:Q10" si="3">SUMIFS(D3:M3,D3:M3,"&lt;&gt;",D3:M3,"&gt;"&amp;SMALL(D3:M3,2))</f>
        <v>8.98</v>
      </c>
      <c r="R3" s="9">
        <f t="shared" ref="R3:R10" si="4">SUM(D3:M3)-SMALL(D3:M3,1)-SMALL(D3:M3,2)</f>
        <v>8.98</v>
      </c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20.25" customHeight="1">
      <c r="A4" s="1">
        <v>3</v>
      </c>
      <c r="B4" s="6">
        <f t="shared" si="0"/>
        <v>6.95</v>
      </c>
      <c r="C4" s="1" t="s">
        <v>4</v>
      </c>
      <c r="D4" s="7">
        <v>-0.71</v>
      </c>
      <c r="E4" s="7">
        <v>1.07</v>
      </c>
      <c r="F4" s="7">
        <v>-0.61</v>
      </c>
      <c r="G4" s="7">
        <v>-0.19</v>
      </c>
      <c r="H4" s="7">
        <v>1.75</v>
      </c>
      <c r="I4" s="7">
        <v>-0.15</v>
      </c>
      <c r="J4" s="7">
        <v>1.1100000000000001</v>
      </c>
      <c r="K4" s="7">
        <v>2.65</v>
      </c>
      <c r="L4" s="7">
        <v>0.71</v>
      </c>
      <c r="M4" s="7"/>
      <c r="N4" s="4">
        <f t="shared" si="1"/>
        <v>-0.61</v>
      </c>
      <c r="O4" s="4">
        <f t="shared" si="2"/>
        <v>1</v>
      </c>
      <c r="P4" s="8">
        <f>10-COUNTBLANK(Tabela1[[#This Row],[25-set]:[4-dez]])-($D$12-$D$13)</f>
        <v>2</v>
      </c>
      <c r="Q4" s="4">
        <f t="shared" si="3"/>
        <v>6.95</v>
      </c>
      <c r="R4" s="9">
        <f t="shared" si="4"/>
        <v>6.95</v>
      </c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20.25" customHeight="1">
      <c r="A5" s="1">
        <v>5</v>
      </c>
      <c r="B5" s="6">
        <f t="shared" si="0"/>
        <v>6.8699999999999992</v>
      </c>
      <c r="C5" s="1" t="s">
        <v>7</v>
      </c>
      <c r="D5" s="7">
        <v>0.45</v>
      </c>
      <c r="E5" s="7">
        <v>-1</v>
      </c>
      <c r="F5" s="7">
        <v>-0.31</v>
      </c>
      <c r="G5" s="7"/>
      <c r="H5" s="7">
        <v>0.73</v>
      </c>
      <c r="I5" s="7">
        <v>2.75</v>
      </c>
      <c r="J5" s="7">
        <v>-0.2</v>
      </c>
      <c r="K5" s="7">
        <v>0.93</v>
      </c>
      <c r="L5" s="7">
        <v>2.21</v>
      </c>
      <c r="M5" s="7"/>
      <c r="N5" s="4">
        <f t="shared" si="1"/>
        <v>-1</v>
      </c>
      <c r="O5" s="4">
        <f t="shared" si="2"/>
        <v>1</v>
      </c>
      <c r="P5" s="8">
        <f>10-COUNTBLANK(Tabela1[[#This Row],[25-set]:[4-dez]])-($D$12-$D$13)</f>
        <v>1</v>
      </c>
      <c r="Q5" s="4">
        <f t="shared" si="3"/>
        <v>6.8699999999999992</v>
      </c>
      <c r="R5" s="9">
        <f t="shared" si="4"/>
        <v>6.87</v>
      </c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0.25" customHeight="1">
      <c r="A6" s="1">
        <v>4</v>
      </c>
      <c r="B6" s="6">
        <f t="shared" si="0"/>
        <v>4.7799999999999994</v>
      </c>
      <c r="C6" s="1" t="s">
        <v>8</v>
      </c>
      <c r="D6" s="7">
        <v>0.82</v>
      </c>
      <c r="E6" s="7">
        <v>0.45</v>
      </c>
      <c r="F6" s="7">
        <v>-0.48</v>
      </c>
      <c r="G6" s="7">
        <v>0.74</v>
      </c>
      <c r="H6" s="7">
        <v>0.76</v>
      </c>
      <c r="I6" s="7">
        <v>1.2</v>
      </c>
      <c r="J6" s="7">
        <v>-0.38</v>
      </c>
      <c r="K6" s="7">
        <v>1.19</v>
      </c>
      <c r="L6" s="7">
        <v>-1.82</v>
      </c>
      <c r="M6" s="7"/>
      <c r="N6" s="4">
        <f t="shared" si="1"/>
        <v>-0.48</v>
      </c>
      <c r="O6" s="4">
        <f t="shared" si="2"/>
        <v>1</v>
      </c>
      <c r="P6" s="8">
        <f>10-COUNTBLANK(Tabela1[[#This Row],[25-set]:[4-dez]])-($D$12-$D$13)</f>
        <v>2</v>
      </c>
      <c r="Q6" s="4">
        <f t="shared" si="3"/>
        <v>4.7799999999999994</v>
      </c>
      <c r="R6" s="9">
        <f t="shared" si="4"/>
        <v>4.7800000000000011</v>
      </c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0.25" customHeight="1">
      <c r="A7" s="1">
        <v>6</v>
      </c>
      <c r="B7" s="6">
        <f t="shared" si="0"/>
        <v>1.1600000000000001</v>
      </c>
      <c r="C7" s="1" t="s">
        <v>9</v>
      </c>
      <c r="D7" s="7"/>
      <c r="E7" s="7">
        <v>-0.68</v>
      </c>
      <c r="F7" s="7">
        <v>0.92</v>
      </c>
      <c r="G7" s="7">
        <v>-1.26</v>
      </c>
      <c r="H7" s="7">
        <v>1.86</v>
      </c>
      <c r="I7" s="7">
        <v>0.32</v>
      </c>
      <c r="J7" s="7"/>
      <c r="K7" s="7">
        <v>-1.75</v>
      </c>
      <c r="L7" s="7">
        <v>-2</v>
      </c>
      <c r="M7" s="7"/>
      <c r="N7" s="4">
        <f t="shared" ref="N7:N10" si="5">IFERROR(SMALL(D6:M6,P7),-100)</f>
        <v>-100</v>
      </c>
      <c r="O7" s="4">
        <f t="shared" si="2"/>
        <v>0</v>
      </c>
      <c r="P7" s="8">
        <f>10-COUNTBLANK(Tabela1[[#This Row],[25-set]:[4-dez]])-($D$12-$D$13)</f>
        <v>0</v>
      </c>
      <c r="Q7" s="4">
        <f t="shared" si="3"/>
        <v>1.1600000000000001</v>
      </c>
      <c r="R7" s="9">
        <f t="shared" si="4"/>
        <v>1.1600000000000001</v>
      </c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20.25" customHeight="1">
      <c r="A8" s="1">
        <v>7</v>
      </c>
      <c r="B8" s="6">
        <f t="shared" si="0"/>
        <v>0.51999999999999991</v>
      </c>
      <c r="C8" s="1" t="s">
        <v>6</v>
      </c>
      <c r="D8" s="7">
        <v>-0.28999999999999998</v>
      </c>
      <c r="E8" s="7">
        <v>-0.55000000000000004</v>
      </c>
      <c r="F8" s="7">
        <v>-1.96</v>
      </c>
      <c r="G8" s="7">
        <v>-0.84</v>
      </c>
      <c r="H8" s="7">
        <v>-1.32</v>
      </c>
      <c r="I8" s="7">
        <v>1.1499999999999999</v>
      </c>
      <c r="J8" s="7">
        <v>1.54</v>
      </c>
      <c r="K8" s="7">
        <v>0.1</v>
      </c>
      <c r="L8" s="7">
        <v>-0.59</v>
      </c>
      <c r="M8" s="7"/>
      <c r="N8" s="4">
        <f t="shared" si="5"/>
        <v>-1.75</v>
      </c>
      <c r="O8" s="4">
        <f t="shared" si="2"/>
        <v>0</v>
      </c>
      <c r="P8" s="8">
        <f>10-COUNTBLANK(Tabela1[[#This Row],[25-set]:[4-dez]])-($D$12-$D$13)</f>
        <v>2</v>
      </c>
      <c r="Q8" s="4">
        <f t="shared" si="3"/>
        <v>0.51999999999999991</v>
      </c>
      <c r="R8" s="9">
        <f t="shared" si="4"/>
        <v>0.52000000000000024</v>
      </c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0.25" customHeight="1">
      <c r="A9" s="1">
        <v>8</v>
      </c>
      <c r="B9" s="6">
        <f t="shared" si="0"/>
        <v>0.24</v>
      </c>
      <c r="C9" s="1" t="s">
        <v>23</v>
      </c>
      <c r="D9" s="7">
        <v>-0.04</v>
      </c>
      <c r="E9" s="7"/>
      <c r="F9" s="7">
        <v>0.79</v>
      </c>
      <c r="G9" s="7">
        <v>-0.72</v>
      </c>
      <c r="H9" s="7">
        <v>0</v>
      </c>
      <c r="I9" s="7">
        <v>-0.23</v>
      </c>
      <c r="J9" s="7">
        <v>-0.28000000000000003</v>
      </c>
      <c r="K9" s="7">
        <v>-1.81</v>
      </c>
      <c r="L9" s="7"/>
      <c r="M9" s="7"/>
      <c r="N9" s="4">
        <f t="shared" si="5"/>
        <v>-100</v>
      </c>
      <c r="O9" s="4">
        <f t="shared" si="2"/>
        <v>0</v>
      </c>
      <c r="P9" s="8">
        <f>10-COUNTBLANK(Tabela1[[#This Row],[25-set]:[4-dez]])-($D$12-$D$13)</f>
        <v>0</v>
      </c>
      <c r="Q9" s="4">
        <f t="shared" si="3"/>
        <v>0.24</v>
      </c>
      <c r="R9" s="9">
        <f t="shared" si="4"/>
        <v>0.24</v>
      </c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20.25" customHeight="1">
      <c r="A10" s="1">
        <v>9</v>
      </c>
      <c r="B10" s="6">
        <f t="shared" si="0"/>
        <v>-0.75</v>
      </c>
      <c r="C10" s="1" t="s">
        <v>26</v>
      </c>
      <c r="D10" s="7">
        <v>-0.14000000000000001</v>
      </c>
      <c r="E10" s="7">
        <v>-1.1100000000000001</v>
      </c>
      <c r="F10" s="7">
        <v>0.68</v>
      </c>
      <c r="G10" s="7">
        <v>-1.04</v>
      </c>
      <c r="H10" s="7">
        <v>-0.37</v>
      </c>
      <c r="I10" s="7">
        <v>1.48</v>
      </c>
      <c r="J10" s="7">
        <v>-0.88</v>
      </c>
      <c r="K10" s="7">
        <v>-1.06</v>
      </c>
      <c r="L10" s="7">
        <v>-0.48</v>
      </c>
      <c r="M10" s="7"/>
      <c r="N10" s="4">
        <f t="shared" si="5"/>
        <v>-0.72</v>
      </c>
      <c r="O10" s="4">
        <f t="shared" si="2"/>
        <v>0</v>
      </c>
      <c r="P10" s="8">
        <f>10-COUNTBLANK(Tabela1[[#This Row],[25-set]:[4-dez]])-($D$12-$D$13)</f>
        <v>2</v>
      </c>
      <c r="Q10" s="4">
        <f t="shared" si="3"/>
        <v>-0.75</v>
      </c>
      <c r="R10" s="9">
        <f t="shared" si="4"/>
        <v>-0.74999999999999978</v>
      </c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20.25" customHeight="1" thickBot="1">
      <c r="B11" s="4"/>
      <c r="N11" s="4">
        <f>IFERROR(SMALL(#REF!,P11),-100)</f>
        <v>-100</v>
      </c>
      <c r="O11" s="4">
        <f t="shared" si="2"/>
        <v>0</v>
      </c>
      <c r="P11" s="8" t="e">
        <f>10-COUNTBLANK(Tabela1[[#This Row],[25-set]:[4-dez]])-($D$12-$D$13)</f>
        <v>#VALUE!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20.25" customHeight="1">
      <c r="B12" s="5"/>
      <c r="C12" s="10" t="s">
        <v>21</v>
      </c>
      <c r="D12" s="11">
        <v>9</v>
      </c>
      <c r="O12" s="4"/>
    </row>
    <row r="13" spans="1:28" ht="20.25" customHeight="1" thickBot="1">
      <c r="B13" s="5"/>
      <c r="C13" s="12" t="s">
        <v>22</v>
      </c>
      <c r="D13" s="13">
        <v>2</v>
      </c>
      <c r="F13" s="14"/>
      <c r="O13" s="4"/>
    </row>
    <row r="14" spans="1:28" ht="20.25" customHeight="1">
      <c r="B14" s="4"/>
      <c r="O14" s="4"/>
    </row>
    <row r="15" spans="1:28" ht="20.25" customHeight="1">
      <c r="B15" s="4"/>
      <c r="O15" s="4"/>
    </row>
    <row r="16" spans="1:28" ht="20.25" customHeight="1">
      <c r="B16" s="4"/>
      <c r="O16" s="4"/>
    </row>
  </sheetData>
  <sortState ref="A4:M19">
    <sortCondition ref="A4"/>
  </sortState>
  <phoneticPr fontId="1" type="noConversion"/>
  <pageMargins left="0.78740157499999996" right="0.78740157499999996" top="0.984251969" bottom="0.984251969" header="0.5" footer="0.5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Sheet2</vt:lpstr>
    </vt:vector>
  </TitlesOfParts>
  <Company>BCRJ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Apuracao</dc:creator>
  <cp:lastModifiedBy>Isabella</cp:lastModifiedBy>
  <cp:lastPrinted>2014-11-07T01:48:17Z</cp:lastPrinted>
  <dcterms:created xsi:type="dcterms:W3CDTF">2011-04-05T18:50:07Z</dcterms:created>
  <dcterms:modified xsi:type="dcterms:W3CDTF">2014-12-01T02:18:21Z</dcterms:modified>
</cp:coreProperties>
</file>